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carlosramos/Downloads/"/>
    </mc:Choice>
  </mc:AlternateContent>
  <xr:revisionPtr revIDLastSave="0" documentId="13_ncr:1_{6BE219F2-6F10-CD46-8A83-22076ADCC560}" xr6:coauthVersionLast="47" xr6:coauthVersionMax="47" xr10:uidLastSave="{00000000-0000-0000-0000-000000000000}"/>
  <bookViews>
    <workbookView xWindow="0" yWindow="500" windowWidth="34400" windowHeight="27020" tabRatio="500" activeTab="1" xr2:uid="{00000000-000D-0000-FFFF-FFFF00000000}"/>
  </bookViews>
  <sheets>
    <sheet name="📋 Os ETFs" sheetId="1" r:id="rId1"/>
    <sheet name="🧮 Simulador de Dividendos" sheetId="2" r:id="rId2"/>
    <sheet name="📊 Comparativo de Perfis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3" i="2" l="1"/>
  <c r="C26" i="2" l="1"/>
  <c r="C27" i="2" s="1"/>
  <c r="E20" i="2"/>
  <c r="C20" i="2"/>
  <c r="D20" i="2" s="1"/>
  <c r="C19" i="2"/>
  <c r="D19" i="2" s="1"/>
  <c r="E18" i="2"/>
  <c r="C18" i="2"/>
  <c r="D18" i="2" s="1"/>
  <c r="E19" i="2"/>
  <c r="E17" i="2"/>
  <c r="C17" i="2"/>
  <c r="D17" i="2" s="1"/>
</calcChain>
</file>

<file path=xl/sharedStrings.xml><?xml version="1.0" encoding="utf-8"?>
<sst xmlns="http://schemas.openxmlformats.org/spreadsheetml/2006/main" count="92" uniqueCount="81">
  <si>
    <t>💵  CARTEIRA DE ETFs PARA RECEBER EM DÓLAR TODO MÊS</t>
  </si>
  <si>
    <t>Fonte: Investidor10 / StockAnalysis / DividendVision  |  24/07/2026  |  Exemplos didáticos — não é recomendação de investimento</t>
  </si>
  <si>
    <t>🇺🇸  ETFs AMERICANOS — Via corretora internacional (pagam em DÓLAR)</t>
  </si>
  <si>
    <t>ETF</t>
  </si>
  <si>
    <t>TIPO</t>
  </si>
  <si>
    <t>DY ATUAL</t>
  </si>
  <si>
    <t>FREQUÊNCIA</t>
  </si>
  <si>
    <t>EXPENSE RATIO</t>
  </si>
  <si>
    <t>PERFIL</t>
  </si>
  <si>
    <t>JEPI</t>
  </si>
  <si>
    <t>Covered Call</t>
  </si>
  <si>
    <t>Mensal 🟢</t>
  </si>
  <si>
    <t>0,35% a.a.</t>
  </si>
  <si>
    <t>Renda Alta Agora</t>
  </si>
  <si>
    <t>JEPQ</t>
  </si>
  <si>
    <t>Renda Alta + Tech</t>
  </si>
  <si>
    <t>SCHD</t>
  </si>
  <si>
    <t>Div. Crescentes</t>
  </si>
  <si>
    <t>Trimestral</t>
  </si>
  <si>
    <t>0,06% a.a.</t>
  </si>
  <si>
    <t>Crescimento</t>
  </si>
  <si>
    <t>VIG</t>
  </si>
  <si>
    <t>0,04% a.a.</t>
  </si>
  <si>
    <t>DGRO</t>
  </si>
  <si>
    <t>0,08% a.a.</t>
  </si>
  <si>
    <t>⚠️  IMPORTANTE: Exemplos didáticos. Não é recomendação de investimento. Dividendos de covered call variam mensalmente. ETFs de crescimento pagam trimestralmente. Rentabilidade passada não garante resultados futuros.</t>
  </si>
  <si>
    <t>🧮  SIMULADOR — QUANTO VOU RECEBER EM DÓLAR TODO MÊS?</t>
  </si>
  <si>
    <t>Preencha os campos em AZUL. Resultados calculados automaticamente.  |  Ramos de Dinheiro  |  24/07/2026</t>
  </si>
  <si>
    <t>⚙️  CONFIGURAÇÕES — campos em azul são editáveis</t>
  </si>
  <si>
    <t>DY anual JEPI (mensal)</t>
  </si>
  <si>
    <t>8,05% — confirmar ao vivo no Investidor10</t>
  </si>
  <si>
    <t>DY anual JEPQ (mensal)</t>
  </si>
  <si>
    <t>10,80% — confirmar ao vivo no Investidor10</t>
  </si>
  <si>
    <t>DY anual SCHD (trimestral)</t>
  </si>
  <si>
    <t>3,08% — dividendos crescentes</t>
  </si>
  <si>
    <t>Câmbio USD/BRL</t>
  </si>
  <si>
    <t>Cotação do dólar — atualize na data da gravação</t>
  </si>
  <si>
    <t>% alocado em JEPI</t>
  </si>
  <si>
    <t>50% da carteira em JEPI</t>
  </si>
  <si>
    <t>% alocado em JEPQ</t>
  </si>
  <si>
    <t>50% da carteira em JEPQ (total deve = 100%)</t>
  </si>
  <si>
    <t>DY médio ponderado (auto)</t>
  </si>
  <si>
    <t>Calculado automaticamente — baseado na sua alocação acima</t>
  </si>
  <si>
    <t>💰  OS 4 CENÁRIOS DO VÍDEO — Quanto você recebe por mês?</t>
  </si>
  <si>
    <t>INVESTIMENTO (US$)</t>
  </si>
  <si>
    <t>DIVIDENDO/MÊS (US$)</t>
  </si>
  <si>
    <t>DIVIDENDO/MÊS (R$)</t>
  </si>
  <si>
    <t>DIVIDENDO/ANO (US$)</t>
  </si>
  <si>
    <t>US$ 2,000</t>
  </si>
  <si>
    <t>US$ 5,000</t>
  </si>
  <si>
    <t>US$ 10,000</t>
  </si>
  <si>
    <t>US$ 20,000</t>
  </si>
  <si>
    <t>✏️  MEU CENÁRIO — Digite qualquer valor para simular</t>
  </si>
  <si>
    <t>Meu investimento (US$)</t>
  </si>
  <si>
    <t>Dividendo mensal (US$)</t>
  </si>
  <si>
    <t>Dividendo mensal (R$)</t>
  </si>
  <si>
    <t>⚠️  IMPORTANTE: Dividendos de ETFs de covered call (JEPI/JEPQ) variam mensalmente — dependem dos prêmios de opções. Em meses de baixa volatilidade, o pagamento pode ser menor. O DY mostrado é dos últimos 12 meses. Câmbio e taxas variam. Não é garantia de retorno. Não é recomendação de investimento. Fonte: Investidor10 / StockAnalysis / DividendVision — 24/07/2026.</t>
  </si>
  <si>
    <t>📊  RENDA ALTA AGORA  vs  CRESCIMENTO DE DIVIDENDOS</t>
  </si>
  <si>
    <t>CARACTERÍSTICA</t>
  </si>
  <si>
    <t>JEPI + JEPQ (Renda Alta)</t>
  </si>
  <si>
    <t>SCHD + VIG (Crescimento)</t>
  </si>
  <si>
    <t>Dividend Yield atual</t>
  </si>
  <si>
    <t>8% a 10,8% ao ano</t>
  </si>
  <si>
    <t>1,7% a 3,1% ao ano</t>
  </si>
  <si>
    <t>Frequência de pagamento</t>
  </si>
  <si>
    <t>Crescimento do dividendo</t>
  </si>
  <si>
    <t>Variável — depende vol. mercado</t>
  </si>
  <si>
    <t>~8% ao ano histórico</t>
  </si>
  <si>
    <t>Risco principal</t>
  </si>
  <si>
    <t>Limitação do upside de preço</t>
  </si>
  <si>
    <t>Yield baixo no início</t>
  </si>
  <si>
    <t>Expense ratio</t>
  </si>
  <si>
    <t>0,35% ao ano</t>
  </si>
  <si>
    <t>0,04% a 0,08% ao ano</t>
  </si>
  <si>
    <t>Melhor para</t>
  </si>
  <si>
    <t>Renda passiva agora</t>
  </si>
  <si>
    <t>Acumulação de longo prazo</t>
  </si>
  <si>
    <t>Perfil do investidor</t>
  </si>
  <si>
    <t>Quer receber todo mês</t>
  </si>
  <si>
    <t>Quer crescer patrimônio</t>
  </si>
  <si>
    <t>💡  DICA DO CANAL: Uma carteira equilibrada pode combinar os dois perfis. Ex: 50% JEPI+JEPQ (renda mensal agora) + 50% SCHD (crescimento para o futuro). Você recebe todo mês e ainda constrói patrimônio no longo prazo.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</si>
</sst>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"/>
    <numFmt numFmtId="165" formatCode="&quot;US$ &quot;#,##0.00"/>
    <numFmt numFmtId="166" formatCode="&quot;US$ &quot;#,##0"/>
  </numFmts>
  <fonts count="26" x14ac:knownFonts="1">
    <font>
      <sz val="11"/>
      <color theme="1"/>
      <name val="Calibri"/>
      <family val="2"/>
      <charset val="1"/>
    </font>
    <font>
      <b/>
      <sz val="22"/>
      <color rgb="FFFFFFFF"/>
      <name val="Calibri"/>
      <family val="2"/>
    </font>
    <font>
      <i/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3"/>
      <color rgb="FFFFFFFF"/>
      <name val="Calibri"/>
      <family val="2"/>
    </font>
    <font>
      <b/>
      <sz val="13"/>
      <color rgb="FF0D3B6E"/>
      <name val="Calibri"/>
      <family val="2"/>
    </font>
    <font>
      <sz val="13"/>
      <color rgb="FF111111"/>
      <name val="Calibri"/>
      <family val="2"/>
    </font>
    <font>
      <b/>
      <sz val="13"/>
      <color rgb="FF1A5C38"/>
      <name val="Calibri"/>
      <family val="2"/>
    </font>
    <font>
      <sz val="13"/>
      <color rgb="FF1A5C38"/>
      <name val="Calibri"/>
      <family val="2"/>
    </font>
    <font>
      <b/>
      <sz val="13"/>
      <color rgb="FF111111"/>
      <name val="Calibri"/>
      <family val="2"/>
    </font>
    <font>
      <i/>
      <sz val="11"/>
      <color rgb="FF888888"/>
      <name val="Calibri"/>
      <family val="2"/>
    </font>
    <font>
      <b/>
      <sz val="20"/>
      <color rgb="FFFFFFFF"/>
      <name val="Calibri"/>
      <family val="2"/>
    </font>
    <font>
      <i/>
      <sz val="12"/>
      <color rgb="FFFFFFFF"/>
      <name val="Calibri"/>
      <family val="2"/>
    </font>
    <font>
      <b/>
      <sz val="14"/>
      <color rgb="FF0D3B6E"/>
      <name val="Calibri"/>
      <family val="2"/>
    </font>
    <font>
      <b/>
      <sz val="14"/>
      <color rgb="FF1A5C38"/>
      <name val="Calibri"/>
      <family val="2"/>
    </font>
    <font>
      <b/>
      <sz val="15"/>
      <color rgb="FF0D3B6E"/>
      <name val="Calibri"/>
      <family val="2"/>
    </font>
    <font>
      <b/>
      <sz val="16"/>
      <color rgb="FF1A5C38"/>
      <name val="Calibri"/>
      <family val="2"/>
    </font>
    <font>
      <b/>
      <sz val="16"/>
      <color rgb="FFB8860B"/>
      <name val="Calibri"/>
      <family val="2"/>
    </font>
    <font>
      <sz val="14"/>
      <color rgb="FF111111"/>
      <name val="Calibri"/>
      <family val="2"/>
    </font>
    <font>
      <b/>
      <sz val="14"/>
      <color rgb="FF111111"/>
      <name val="Calibri"/>
      <family val="2"/>
    </font>
    <font>
      <b/>
      <sz val="22"/>
      <color rgb="FF0D3B6E"/>
      <name val="Calibri"/>
      <family val="2"/>
    </font>
    <font>
      <b/>
      <sz val="22"/>
      <color rgb="FF1A5C38"/>
      <name val="Calibri"/>
      <family val="2"/>
    </font>
    <font>
      <b/>
      <sz val="14"/>
      <color rgb="FFB8860B"/>
      <name val="Calibri"/>
      <family val="2"/>
    </font>
    <font>
      <b/>
      <sz val="22"/>
      <color rgb="FFB8860B"/>
      <name val="Calibri"/>
      <family val="2"/>
    </font>
    <font>
      <b/>
      <sz val="18"/>
      <color rgb="FFFFFFFF"/>
      <name val="Calibri"/>
      <family val="2"/>
    </font>
    <font>
      <sz val="13"/>
      <color rgb="FF0D3B6E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D3B6E"/>
        <bgColor rgb="FF333399"/>
      </patternFill>
    </fill>
    <fill>
      <patternFill patternType="solid">
        <fgColor rgb="FF185FA5"/>
        <bgColor rgb="FF008080"/>
      </patternFill>
    </fill>
    <fill>
      <patternFill patternType="solid">
        <fgColor rgb="FFDCE8FB"/>
        <bgColor rgb="FFD6F0E0"/>
      </patternFill>
    </fill>
    <fill>
      <patternFill patternType="solid">
        <fgColor rgb="FFD6F0E0"/>
        <bgColor rgb="FFDCE8FB"/>
      </patternFill>
    </fill>
    <fill>
      <patternFill patternType="solid">
        <fgColor rgb="FFEEEEEE"/>
        <bgColor rgb="FFF0F6FF"/>
      </patternFill>
    </fill>
    <fill>
      <patternFill patternType="solid">
        <fgColor rgb="FFF9F9F9"/>
        <bgColor rgb="FFF0F6FF"/>
      </patternFill>
    </fill>
    <fill>
      <patternFill patternType="solid">
        <fgColor rgb="FFF0F6FF"/>
        <bgColor rgb="FFF9F9F9"/>
      </patternFill>
    </fill>
    <fill>
      <patternFill patternType="solid">
        <fgColor rgb="FFC05A0A"/>
        <bgColor rgb="FFC0392B"/>
      </patternFill>
    </fill>
    <fill>
      <patternFill patternType="solid">
        <fgColor rgb="FFFFF3CD"/>
        <bgColor rgb="FFFDECEA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0D3B6E"/>
      </left>
      <right/>
      <top style="medium">
        <color rgb="FF0D3B6E"/>
      </top>
      <bottom style="medium">
        <color rgb="FF0D3B6E"/>
      </bottom>
      <diagonal/>
    </border>
    <border>
      <left style="medium">
        <color rgb="FF0D3B6E"/>
      </left>
      <right style="medium">
        <color rgb="FF0D3B6E"/>
      </right>
      <top style="medium">
        <color rgb="FF0D3B6E"/>
      </top>
      <bottom style="medium">
        <color rgb="FF0D3B6E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medium">
        <color rgb="FF1A5C38"/>
      </left>
      <right style="medium">
        <color rgb="FF1A5C38"/>
      </right>
      <top style="medium">
        <color rgb="FF1A5C38"/>
      </top>
      <bottom style="medium">
        <color rgb="FF1A5C38"/>
      </bottom>
      <diagonal/>
    </border>
    <border>
      <left style="medium">
        <color rgb="FFB8860B"/>
      </left>
      <right style="medium">
        <color rgb="FFB8860B"/>
      </right>
      <top style="medium">
        <color rgb="FFB8860B"/>
      </top>
      <bottom style="medium">
        <color rgb="FFB8860B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0" fontId="13" fillId="4" borderId="3" xfId="0" applyNumberFormat="1" applyFont="1" applyFill="1" applyBorder="1" applyAlignment="1">
      <alignment horizontal="center" vertical="center"/>
    </xf>
    <xf numFmtId="164" fontId="13" fillId="4" borderId="3" xfId="0" applyNumberFormat="1" applyFont="1" applyFill="1" applyBorder="1" applyAlignment="1">
      <alignment horizontal="center" vertical="center"/>
    </xf>
    <xf numFmtId="9" fontId="13" fillId="4" borderId="3" xfId="0" applyNumberFormat="1" applyFont="1" applyFill="1" applyBorder="1" applyAlignment="1">
      <alignment horizontal="center" vertical="center"/>
    </xf>
    <xf numFmtId="10" fontId="14" fillId="5" borderId="5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65" fontId="16" fillId="4" borderId="1" xfId="0" applyNumberFormat="1" applyFont="1" applyFill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165" fontId="18" fillId="4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165" fontId="16" fillId="8" borderId="1" xfId="0" applyNumberFormat="1" applyFont="1" applyFill="1" applyBorder="1" applyAlignment="1">
      <alignment horizontal="center" vertical="center"/>
    </xf>
    <xf numFmtId="164" fontId="17" fillId="8" borderId="1" xfId="0" applyNumberFormat="1" applyFont="1" applyFill="1" applyBorder="1" applyAlignment="1">
      <alignment horizontal="center" vertical="center"/>
    </xf>
    <xf numFmtId="165" fontId="18" fillId="8" borderId="1" xfId="0" applyNumberFormat="1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left" vertical="center"/>
    </xf>
    <xf numFmtId="166" fontId="20" fillId="4" borderId="3" xfId="0" applyNumberFormat="1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left" vertical="center"/>
    </xf>
    <xf numFmtId="165" fontId="21" fillId="5" borderId="5" xfId="0" applyNumberFormat="1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left" vertical="center"/>
    </xf>
    <xf numFmtId="164" fontId="23" fillId="10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25" fillId="4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CCCCCC"/>
      <rgbColor rgb="FF888888"/>
      <rgbColor rgb="FF9999FF"/>
      <rgbColor rgb="FF993366"/>
      <rgbColor rgb="FFFFF3CD"/>
      <rgbColor rgb="FFDCE8FB"/>
      <rgbColor rgb="FF660066"/>
      <rgbColor rgb="FFFF8080"/>
      <rgbColor rgb="FF185FA5"/>
      <rgbColor rgb="FFEEEE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6FF"/>
      <rgbColor rgb="FFD6F0E0"/>
      <rgbColor rgb="FFFDECEA"/>
      <rgbColor rgb="FF99CCFF"/>
      <rgbColor rgb="FFFF99CC"/>
      <rgbColor rgb="FFCC99FF"/>
      <rgbColor rgb="FFF9F9F9"/>
      <rgbColor rgb="FF3366FF"/>
      <rgbColor rgb="FF33CCCC"/>
      <rgbColor rgb="FF99CC00"/>
      <rgbColor rgb="FFFFCC00"/>
      <rgbColor rgb="FFFF9900"/>
      <rgbColor rgb="FFC05A0A"/>
      <rgbColor rgb="FF666699"/>
      <rgbColor rgb="FF969696"/>
      <rgbColor rgb="FF0D3B6E"/>
      <rgbColor rgb="FF339966"/>
      <rgbColor rgb="FF111111"/>
      <rgbColor rgb="FF333300"/>
      <rgbColor rgb="FFC0392B"/>
      <rgbColor rgb="FF993366"/>
      <rgbColor rgb="FF333399"/>
      <rgbColor rgb="FF1A5C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showGridLines="0" zoomScale="120" zoomScaleNormal="120" workbookViewId="0">
      <selection activeCell="E13" sqref="E13"/>
    </sheetView>
  </sheetViews>
  <sheetFormatPr baseColWidth="10" defaultColWidth="8.6640625" defaultRowHeight="15" x14ac:dyDescent="0.2"/>
  <cols>
    <col min="1" max="1" width="3" customWidth="1"/>
    <col min="2" max="2" width="31.5" customWidth="1"/>
    <col min="3" max="3" width="21.6640625" customWidth="1"/>
    <col min="4" max="4" width="17" customWidth="1"/>
    <col min="5" max="5" width="14" customWidth="1"/>
    <col min="6" max="6" width="16.83203125" customWidth="1"/>
    <col min="7" max="7" width="21.83203125" customWidth="1"/>
    <col min="8" max="8" width="3" customWidth="1"/>
  </cols>
  <sheetData>
    <row r="2" spans="2:7" ht="67.5" customHeight="1" x14ac:dyDescent="0.2">
      <c r="B2" s="34" t="s">
        <v>0</v>
      </c>
      <c r="C2" s="34"/>
      <c r="D2" s="34"/>
      <c r="E2" s="34"/>
      <c r="F2" s="34"/>
      <c r="G2" s="34"/>
    </row>
    <row r="3" spans="2:7" ht="25.5" customHeight="1" x14ac:dyDescent="0.2">
      <c r="B3" s="35" t="s">
        <v>1</v>
      </c>
      <c r="C3" s="35"/>
      <c r="D3" s="35"/>
      <c r="E3" s="35"/>
      <c r="F3" s="35"/>
      <c r="G3" s="35"/>
    </row>
    <row r="5" spans="2:7" ht="33.75" customHeight="1" x14ac:dyDescent="0.2">
      <c r="B5" s="36" t="s">
        <v>2</v>
      </c>
      <c r="C5" s="36"/>
      <c r="D5" s="36"/>
      <c r="E5" s="36"/>
      <c r="F5" s="36"/>
      <c r="G5" s="36"/>
    </row>
    <row r="6" spans="2:7" ht="27.75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2:7" ht="33.75" customHeight="1" x14ac:dyDescent="0.2">
      <c r="B7" s="2" t="s">
        <v>9</v>
      </c>
      <c r="C7" s="3" t="s">
        <v>10</v>
      </c>
      <c r="D7" s="4">
        <v>8.0500000000000002E-2</v>
      </c>
      <c r="E7" s="5" t="s">
        <v>11</v>
      </c>
      <c r="F7" s="3" t="s">
        <v>12</v>
      </c>
      <c r="G7" s="3" t="s">
        <v>13</v>
      </c>
    </row>
    <row r="8" spans="2:7" ht="33.75" customHeight="1" x14ac:dyDescent="0.2">
      <c r="B8" s="2" t="s">
        <v>14</v>
      </c>
      <c r="C8" s="3" t="s">
        <v>10</v>
      </c>
      <c r="D8" s="4">
        <v>0.108</v>
      </c>
      <c r="E8" s="5" t="s">
        <v>11</v>
      </c>
      <c r="F8" s="3" t="s">
        <v>12</v>
      </c>
      <c r="G8" s="3" t="s">
        <v>15</v>
      </c>
    </row>
    <row r="9" spans="2:7" ht="33.75" customHeight="1" x14ac:dyDescent="0.2">
      <c r="B9" s="6" t="s">
        <v>16</v>
      </c>
      <c r="C9" s="7" t="s">
        <v>17</v>
      </c>
      <c r="D9" s="8">
        <v>3.0800000000000001E-2</v>
      </c>
      <c r="E9" s="7" t="s">
        <v>18</v>
      </c>
      <c r="F9" s="7" t="s">
        <v>19</v>
      </c>
      <c r="G9" s="7" t="s">
        <v>20</v>
      </c>
    </row>
    <row r="10" spans="2:7" ht="33.75" customHeight="1" x14ac:dyDescent="0.2">
      <c r="B10" s="6" t="s">
        <v>21</v>
      </c>
      <c r="C10" s="7" t="s">
        <v>17</v>
      </c>
      <c r="D10" s="8">
        <v>1.6899999999999998E-2</v>
      </c>
      <c r="E10" s="7" t="s">
        <v>18</v>
      </c>
      <c r="F10" s="7" t="s">
        <v>22</v>
      </c>
      <c r="G10" s="7" t="s">
        <v>20</v>
      </c>
    </row>
    <row r="11" spans="2:7" ht="33.75" customHeight="1" x14ac:dyDescent="0.2">
      <c r="B11" s="6" t="s">
        <v>23</v>
      </c>
      <c r="C11" s="7" t="s">
        <v>17</v>
      </c>
      <c r="D11" s="8">
        <v>1.72E-2</v>
      </c>
      <c r="E11" s="7" t="s">
        <v>18</v>
      </c>
      <c r="F11" s="7" t="s">
        <v>24</v>
      </c>
      <c r="G11" s="7" t="s">
        <v>20</v>
      </c>
    </row>
    <row r="14" spans="2:7" ht="9.75" customHeight="1" x14ac:dyDescent="0.2"/>
    <row r="15" spans="2:7" ht="9" customHeight="1" x14ac:dyDescent="0.2"/>
    <row r="16" spans="2:7" ht="9" hidden="1" customHeight="1" x14ac:dyDescent="0.2"/>
    <row r="18" spans="2:7" ht="36" customHeight="1" x14ac:dyDescent="0.2">
      <c r="B18" s="33" t="s">
        <v>25</v>
      </c>
      <c r="C18" s="33"/>
      <c r="D18" s="33"/>
      <c r="E18" s="33"/>
      <c r="F18" s="33"/>
      <c r="G18" s="33"/>
    </row>
  </sheetData>
  <mergeCells count="4">
    <mergeCell ref="B18:G18"/>
    <mergeCell ref="B2:G2"/>
    <mergeCell ref="B3:G3"/>
    <mergeCell ref="B5:G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9"/>
  <sheetViews>
    <sheetView showGridLines="0" tabSelected="1" zoomScale="120" zoomScaleNormal="120" workbookViewId="0">
      <selection activeCell="I8" sqref="I8"/>
    </sheetView>
  </sheetViews>
  <sheetFormatPr baseColWidth="10" defaultColWidth="8.6640625" defaultRowHeight="15" x14ac:dyDescent="0.2"/>
  <cols>
    <col min="1" max="1" width="3" customWidth="1"/>
    <col min="2" max="2" width="30" customWidth="1"/>
    <col min="3" max="4" width="20" customWidth="1"/>
    <col min="5" max="5" width="30.5" customWidth="1"/>
    <col min="6" max="6" width="3" customWidth="1"/>
  </cols>
  <sheetData>
    <row r="2" spans="2:5" ht="63.75" customHeight="1" x14ac:dyDescent="0.2">
      <c r="B2" s="40" t="s">
        <v>26</v>
      </c>
      <c r="C2" s="40"/>
      <c r="D2" s="40"/>
      <c r="E2" s="40"/>
    </row>
    <row r="3" spans="2:5" ht="25.5" customHeight="1" x14ac:dyDescent="0.2">
      <c r="B3" s="41" t="s">
        <v>27</v>
      </c>
      <c r="C3" s="41"/>
      <c r="D3" s="41"/>
      <c r="E3" s="41"/>
    </row>
    <row r="5" spans="2:5" ht="31.5" customHeight="1" x14ac:dyDescent="0.2">
      <c r="B5" s="42" t="s">
        <v>28</v>
      </c>
      <c r="C5" s="42"/>
      <c r="D5" s="42"/>
      <c r="E5" s="42"/>
    </row>
    <row r="7" spans="2:5" ht="30" customHeight="1" x14ac:dyDescent="0.2">
      <c r="B7" s="9" t="s">
        <v>29</v>
      </c>
      <c r="C7" s="10">
        <v>8.0500000000000002E-2</v>
      </c>
      <c r="D7" s="38" t="s">
        <v>30</v>
      </c>
      <c r="E7" s="38"/>
    </row>
    <row r="8" spans="2:5" ht="30" customHeight="1" x14ac:dyDescent="0.2">
      <c r="B8" s="9" t="s">
        <v>31</v>
      </c>
      <c r="C8" s="10">
        <v>0.108</v>
      </c>
      <c r="D8" s="38" t="s">
        <v>32</v>
      </c>
      <c r="E8" s="38"/>
    </row>
    <row r="9" spans="2:5" ht="30" customHeight="1" x14ac:dyDescent="0.2">
      <c r="B9" s="9" t="s">
        <v>33</v>
      </c>
      <c r="C9" s="10">
        <v>3.0800000000000001E-2</v>
      </c>
      <c r="D9" s="38" t="s">
        <v>34</v>
      </c>
      <c r="E9" s="38"/>
    </row>
    <row r="10" spans="2:5" ht="30" customHeight="1" x14ac:dyDescent="0.2">
      <c r="B10" s="9" t="s">
        <v>35</v>
      </c>
      <c r="C10" s="11">
        <v>5.17</v>
      </c>
      <c r="D10" s="38" t="s">
        <v>36</v>
      </c>
      <c r="E10" s="38"/>
    </row>
    <row r="11" spans="2:5" ht="30" customHeight="1" x14ac:dyDescent="0.2">
      <c r="B11" s="9" t="s">
        <v>37</v>
      </c>
      <c r="C11" s="12">
        <v>0.5</v>
      </c>
      <c r="D11" s="38" t="s">
        <v>38</v>
      </c>
      <c r="E11" s="38"/>
    </row>
    <row r="12" spans="2:5" ht="30" customHeight="1" x14ac:dyDescent="0.2">
      <c r="B12" s="9" t="s">
        <v>39</v>
      </c>
      <c r="C12" s="12">
        <v>0.5</v>
      </c>
      <c r="D12" s="38" t="s">
        <v>40</v>
      </c>
      <c r="E12" s="38"/>
    </row>
    <row r="13" spans="2:5" ht="30" customHeight="1" x14ac:dyDescent="0.2">
      <c r="B13" s="9" t="s">
        <v>41</v>
      </c>
      <c r="C13" s="13">
        <f>C7*C11+C8*C12</f>
        <v>9.425E-2</v>
      </c>
      <c r="D13" s="39" t="s">
        <v>42</v>
      </c>
      <c r="E13" s="39"/>
    </row>
    <row r="15" spans="2:5" ht="33.75" customHeight="1" x14ac:dyDescent="0.2">
      <c r="B15" s="36" t="s">
        <v>43</v>
      </c>
      <c r="C15" s="36"/>
      <c r="D15" s="36"/>
      <c r="E15" s="36"/>
    </row>
    <row r="16" spans="2:5" ht="27.75" customHeight="1" x14ac:dyDescent="0.2">
      <c r="B16" s="1" t="s">
        <v>44</v>
      </c>
      <c r="C16" s="1" t="s">
        <v>45</v>
      </c>
      <c r="D16" s="1" t="s">
        <v>46</v>
      </c>
      <c r="E16" s="1" t="s">
        <v>47</v>
      </c>
    </row>
    <row r="17" spans="2:5" ht="37.5" customHeight="1" x14ac:dyDescent="0.2">
      <c r="B17" s="14" t="s">
        <v>48</v>
      </c>
      <c r="C17" s="15">
        <f>2000*$C$13/12</f>
        <v>15.708333333333334</v>
      </c>
      <c r="D17" s="16">
        <f>C17*$C$10</f>
        <v>81.212083333333339</v>
      </c>
      <c r="E17" s="17">
        <f>2000*$C$13</f>
        <v>188.5</v>
      </c>
    </row>
    <row r="18" spans="2:5" ht="37.5" customHeight="1" x14ac:dyDescent="0.2">
      <c r="B18" s="18" t="s">
        <v>49</v>
      </c>
      <c r="C18" s="19">
        <f>5000*$C$13/12</f>
        <v>39.270833333333336</v>
      </c>
      <c r="D18" s="20">
        <f>C18*$C$10</f>
        <v>203.03020833333335</v>
      </c>
      <c r="E18" s="21">
        <f>5000*$C$13</f>
        <v>471.25</v>
      </c>
    </row>
    <row r="19" spans="2:5" ht="37.5" customHeight="1" x14ac:dyDescent="0.2">
      <c r="B19" s="14" t="s">
        <v>50</v>
      </c>
      <c r="C19" s="15">
        <f>10000*$C$13/12</f>
        <v>78.541666666666671</v>
      </c>
      <c r="D19" s="16">
        <f>C19*$C$10</f>
        <v>406.0604166666667</v>
      </c>
      <c r="E19" s="17">
        <f>10000*$C$13</f>
        <v>942.5</v>
      </c>
    </row>
    <row r="20" spans="2:5" ht="37.5" customHeight="1" x14ac:dyDescent="0.2">
      <c r="B20" s="18" t="s">
        <v>51</v>
      </c>
      <c r="C20" s="19">
        <f>20000*$C$13/12</f>
        <v>157.08333333333334</v>
      </c>
      <c r="D20" s="20">
        <f>C20*$C$10</f>
        <v>812.12083333333339</v>
      </c>
      <c r="E20" s="21">
        <f>20000*$C$13</f>
        <v>1885</v>
      </c>
    </row>
    <row r="23" spans="2:5" ht="9.75" customHeight="1" x14ac:dyDescent="0.2"/>
    <row r="24" spans="2:5" ht="33.75" customHeight="1" x14ac:dyDescent="0.2">
      <c r="B24" s="37" t="s">
        <v>52</v>
      </c>
      <c r="C24" s="37"/>
      <c r="D24" s="37"/>
      <c r="E24" s="37"/>
    </row>
    <row r="25" spans="2:5" ht="43.5" customHeight="1" x14ac:dyDescent="0.2">
      <c r="B25" s="22" t="s">
        <v>53</v>
      </c>
      <c r="C25" s="23">
        <v>15000</v>
      </c>
    </row>
    <row r="26" spans="2:5" ht="37.5" customHeight="1" x14ac:dyDescent="0.2">
      <c r="B26" s="24" t="s">
        <v>54</v>
      </c>
      <c r="C26" s="25">
        <f>C25*$C$13/12</f>
        <v>117.8125</v>
      </c>
    </row>
    <row r="27" spans="2:5" ht="37.5" customHeight="1" x14ac:dyDescent="0.2">
      <c r="B27" s="26" t="s">
        <v>55</v>
      </c>
      <c r="C27" s="27">
        <f>C26*$C$10</f>
        <v>609.09062500000005</v>
      </c>
    </row>
    <row r="29" spans="2:5" ht="51.75" customHeight="1" x14ac:dyDescent="0.2">
      <c r="B29" s="33" t="s">
        <v>56</v>
      </c>
      <c r="C29" s="33"/>
      <c r="D29" s="33"/>
      <c r="E29" s="33"/>
    </row>
  </sheetData>
  <mergeCells count="13">
    <mergeCell ref="B2:E2"/>
    <mergeCell ref="B3:E3"/>
    <mergeCell ref="B5:E5"/>
    <mergeCell ref="D7:E7"/>
    <mergeCell ref="D8:E8"/>
    <mergeCell ref="B15:E15"/>
    <mergeCell ref="B24:E24"/>
    <mergeCell ref="B29:E29"/>
    <mergeCell ref="D9:E9"/>
    <mergeCell ref="D10:E10"/>
    <mergeCell ref="D11:E11"/>
    <mergeCell ref="D12:E12"/>
    <mergeCell ref="D13:E13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14"/>
  <sheetViews>
    <sheetView showGridLines="0" zoomScale="120" zoomScaleNormal="120" workbookViewId="0"/>
  </sheetViews>
  <sheetFormatPr baseColWidth="10" defaultColWidth="8.6640625" defaultRowHeight="15" x14ac:dyDescent="0.2"/>
  <cols>
    <col min="1" max="1" width="3" customWidth="1"/>
    <col min="2" max="2" width="24.5" bestFit="1" customWidth="1"/>
    <col min="3" max="3" width="31.5" bestFit="1" customWidth="1"/>
    <col min="4" max="4" width="25.83203125" bestFit="1" customWidth="1"/>
    <col min="5" max="5" width="3" customWidth="1"/>
  </cols>
  <sheetData>
    <row r="2" spans="2:4" ht="54" customHeight="1" x14ac:dyDescent="0.2">
      <c r="B2" s="43" t="s">
        <v>57</v>
      </c>
      <c r="C2" s="43"/>
      <c r="D2" s="43"/>
    </row>
    <row r="4" spans="2:4" ht="33.75" customHeight="1" x14ac:dyDescent="0.2">
      <c r="B4" s="28" t="s">
        <v>58</v>
      </c>
      <c r="C4" s="1" t="s">
        <v>59</v>
      </c>
      <c r="D4" s="1" t="s">
        <v>60</v>
      </c>
    </row>
    <row r="5" spans="2:4" ht="33.75" customHeight="1" x14ac:dyDescent="0.2">
      <c r="B5" s="29" t="s">
        <v>61</v>
      </c>
      <c r="C5" s="30" t="s">
        <v>62</v>
      </c>
      <c r="D5" s="5" t="s">
        <v>63</v>
      </c>
    </row>
    <row r="6" spans="2:4" ht="33.75" customHeight="1" x14ac:dyDescent="0.2">
      <c r="B6" s="31" t="s">
        <v>64</v>
      </c>
      <c r="C6" s="30" t="s">
        <v>11</v>
      </c>
      <c r="D6" s="32" t="s">
        <v>18</v>
      </c>
    </row>
    <row r="7" spans="2:4" ht="33.75" customHeight="1" x14ac:dyDescent="0.2">
      <c r="B7" s="29" t="s">
        <v>65</v>
      </c>
      <c r="C7" s="30" t="s">
        <v>66</v>
      </c>
      <c r="D7" s="5" t="s">
        <v>67</v>
      </c>
    </row>
    <row r="8" spans="2:4" ht="33.75" customHeight="1" x14ac:dyDescent="0.2">
      <c r="B8" s="31" t="s">
        <v>68</v>
      </c>
      <c r="C8" s="30" t="s">
        <v>69</v>
      </c>
      <c r="D8" s="32" t="s">
        <v>70</v>
      </c>
    </row>
    <row r="9" spans="2:4" ht="33.75" customHeight="1" x14ac:dyDescent="0.2">
      <c r="B9" s="29" t="s">
        <v>71</v>
      </c>
      <c r="C9" s="30" t="s">
        <v>72</v>
      </c>
      <c r="D9" s="5" t="s">
        <v>73</v>
      </c>
    </row>
    <row r="10" spans="2:4" ht="33.75" customHeight="1" x14ac:dyDescent="0.2">
      <c r="B10" s="31" t="s">
        <v>74</v>
      </c>
      <c r="C10" s="30" t="s">
        <v>75</v>
      </c>
      <c r="D10" s="32" t="s">
        <v>76</v>
      </c>
    </row>
    <row r="11" spans="2:4" ht="33.75" customHeight="1" x14ac:dyDescent="0.2">
      <c r="B11" s="29" t="s">
        <v>77</v>
      </c>
      <c r="C11" s="30" t="s">
        <v>78</v>
      </c>
      <c r="D11" s="5" t="s">
        <v>79</v>
      </c>
    </row>
    <row r="14" spans="2:4" ht="49.5" customHeight="1" x14ac:dyDescent="0.2">
      <c r="B14" s="44" t="s">
        <v>80</v>
      </c>
      <c r="C14" s="44"/>
      <c r="D14" s="44"/>
    </row>
  </sheetData>
  <mergeCells count="2">
    <mergeCell ref="B2:D2"/>
    <mergeCell ref="B14:D1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📋 Os ETFs</vt:lpstr>
      <vt:lpstr>🧮 Simulador de Dividendos</vt:lpstr>
      <vt:lpstr>📊 Comparativo de Perfis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Carlos Augusto Ramos</cp:lastModifiedBy>
  <cp:revision>0</cp:revision>
  <dcterms:created xsi:type="dcterms:W3CDTF">2026-07-27T18:03:08Z</dcterms:created>
  <dcterms:modified xsi:type="dcterms:W3CDTF">2026-08-02T00:46:34Z</dcterms:modified>
  <dc:language>en-US</dc:language>
</cp:coreProperties>
</file>